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Conver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b val="1"/>
      <sz val="12"/>
    </font>
    <font>
      <name val="Aptos"/>
      <b val="1"/>
      <sz val="10"/>
    </font>
    <font>
      <name val="Aptos"/>
      <b val="1"/>
      <color rgb="00FFFFFF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0" fillId="3" borderId="1" pivotButton="0" quotePrefix="0" xfId="0"/>
    <xf numFmtId="4" fontId="0" fillId="4" borderId="1" pivotButton="0" quotePrefix="0" xfId="0"/>
    <xf numFmtId="164" fontId="0" fillId="4" borderId="1" pivotButton="0" quotePrefix="0" xfId="0"/>
    <xf numFmtId="0" fontId="5" fillId="5" borderId="1" applyAlignment="1" pivotButton="0" quotePrefix="0" xfId="0">
      <alignment vertical="center" wrapText="1"/>
    </xf>
    <xf numFmtId="0" fontId="0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Inventory Cash Trap Calculator</t>
        </is>
      </c>
    </row>
    <row r="2">
      <c r="A2" s="2" t="inlineStr">
        <is>
          <t>See how much cash is trapped in inventory and how quickly your operating cycle converts back into cash.</t>
        </is>
      </c>
    </row>
    <row r="4">
      <c r="A4" s="3" t="inlineStr">
        <is>
          <t>Operating Inputs</t>
        </is>
      </c>
    </row>
    <row r="5">
      <c r="A5" s="4" t="inlineStr">
        <is>
          <t>Annual COGS</t>
        </is>
      </c>
      <c r="B5" s="5" t="n">
        <v>0</v>
      </c>
    </row>
    <row r="6">
      <c r="A6" s="4" t="inlineStr">
        <is>
          <t>Average Inventory</t>
        </is>
      </c>
      <c r="B6" s="5" t="n">
        <v>0</v>
      </c>
    </row>
    <row r="7">
      <c r="A7" s="4" t="inlineStr">
        <is>
          <t>Annual Revenue</t>
        </is>
      </c>
      <c r="B7" s="5" t="n">
        <v>0</v>
      </c>
    </row>
    <row r="8">
      <c r="A8" s="4" t="inlineStr">
        <is>
          <t>Average Accounts Receivable</t>
        </is>
      </c>
      <c r="B8" s="5" t="n">
        <v>0</v>
      </c>
    </row>
    <row r="9">
      <c r="A9" s="4" t="inlineStr">
        <is>
          <t>Average Accounts Payable</t>
        </is>
      </c>
      <c r="B9" s="5" t="n">
        <v>0</v>
      </c>
    </row>
    <row r="10">
      <c r="A10" s="4" t="inlineStr">
        <is>
          <t>Inventory Write-Offs / Obsolescence</t>
        </is>
      </c>
      <c r="B10" s="5" t="n">
        <v>0</v>
      </c>
    </row>
    <row r="12">
      <c r="A12" s="3" t="inlineStr">
        <is>
          <t>Cash Conversion Metrics</t>
        </is>
      </c>
    </row>
    <row r="13">
      <c r="A13" s="4" t="inlineStr">
        <is>
          <t>Days Inventory Outstanding (DIO)</t>
        </is>
      </c>
      <c r="B13" s="6">
        <f>IFERROR(B6/B5*365,0)</f>
        <v/>
      </c>
    </row>
    <row r="14">
      <c r="A14" s="4" t="inlineStr">
        <is>
          <t>Days Sales Outstanding (DSO)</t>
        </is>
      </c>
      <c r="B14" s="6">
        <f>IFERROR(B8/B7*365,0)</f>
        <v/>
      </c>
    </row>
    <row r="15">
      <c r="A15" s="4" t="inlineStr">
        <is>
          <t>Days Payable Outstanding (DPO)</t>
        </is>
      </c>
      <c r="B15" s="6">
        <f>IFERROR(B9/B5*365,0)</f>
        <v/>
      </c>
    </row>
    <row r="16">
      <c r="A16" s="4" t="inlineStr">
        <is>
          <t>Cash Conversion Cycle</t>
        </is>
      </c>
      <c r="B16" s="6">
        <f>B13+B14-B15</f>
        <v/>
      </c>
    </row>
    <row r="17">
      <c r="A17" s="4" t="inlineStr">
        <is>
          <t>Inventory Turnover</t>
        </is>
      </c>
      <c r="B17" s="6">
        <f>IFERROR(B5/B6,0)</f>
        <v/>
      </c>
    </row>
    <row r="18">
      <c r="A18" s="4" t="inlineStr">
        <is>
          <t>Cash Trapped in Inventory</t>
        </is>
      </c>
      <c r="B18" s="7">
        <f>B6+B10</f>
        <v/>
      </c>
    </row>
    <row r="21">
      <c r="A21" s="3" t="inlineStr">
        <is>
          <t>Inventory Aging</t>
        </is>
      </c>
    </row>
    <row r="22">
      <c r="A22" s="8" t="inlineStr">
        <is>
          <t>Age Bucket</t>
        </is>
      </c>
      <c r="B22" s="8" t="inlineStr">
        <is>
          <t>Inventory Value</t>
        </is>
      </c>
      <c r="C22" s="8" t="inlineStr">
        <is>
          <t>% of Inventory</t>
        </is>
      </c>
      <c r="D22" s="8" t="inlineStr">
        <is>
          <t>Action</t>
        </is>
      </c>
    </row>
    <row r="23">
      <c r="A23" s="9" t="inlineStr">
        <is>
          <t>0–30 days</t>
        </is>
      </c>
      <c r="B23" s="5" t="n">
        <v>0</v>
      </c>
      <c r="C23" s="10">
        <f>IFERROR(B23/SUM($B$23:$B$27),0)</f>
        <v/>
      </c>
      <c r="D23" s="11">
        <f>IF(A23="0–30 days","Healthy",IF(A23="31–90 days","Monitor",IF(A23="91–180 days","Promote or discount",IF(A23="181–365 days","Liquidate","Urgent review"))))</f>
        <v/>
      </c>
    </row>
    <row r="24">
      <c r="A24" s="9" t="inlineStr">
        <is>
          <t>31–90 days</t>
        </is>
      </c>
      <c r="B24" s="5" t="n">
        <v>0</v>
      </c>
      <c r="C24" s="10">
        <f>IFERROR(B24/SUM($B$23:$B$27),0)</f>
        <v/>
      </c>
      <c r="D24" s="11">
        <f>IF(A24="0–30 days","Healthy",IF(A24="31–90 days","Monitor",IF(A24="91–180 days","Promote or discount",IF(A24="181–365 days","Liquidate","Urgent review"))))</f>
        <v/>
      </c>
    </row>
    <row r="25">
      <c r="A25" s="9" t="inlineStr">
        <is>
          <t>91–180 days</t>
        </is>
      </c>
      <c r="B25" s="5" t="n">
        <v>0</v>
      </c>
      <c r="C25" s="10">
        <f>IFERROR(B25/SUM($B$23:$B$27),0)</f>
        <v/>
      </c>
      <c r="D25" s="11">
        <f>IF(A25="0–30 days","Healthy",IF(A25="31–90 days","Monitor",IF(A25="91–180 days","Promote or discount",IF(A25="181–365 days","Liquidate","Urgent review"))))</f>
        <v/>
      </c>
    </row>
    <row r="26">
      <c r="A26" s="9" t="inlineStr">
        <is>
          <t>181–365 days</t>
        </is>
      </c>
      <c r="B26" s="5" t="n">
        <v>0</v>
      </c>
      <c r="C26" s="10">
        <f>IFERROR(B26/SUM($B$23:$B$27),0)</f>
        <v/>
      </c>
      <c r="D26" s="11">
        <f>IF(A26="0–30 days","Healthy",IF(A26="31–90 days","Monitor",IF(A26="91–180 days","Promote or discount",IF(A26="181–365 days","Liquidate","Urgent review"))))</f>
        <v/>
      </c>
    </row>
    <row r="27">
      <c r="A27" s="9" t="inlineStr">
        <is>
          <t>365+ days</t>
        </is>
      </c>
      <c r="B27" s="5" t="n">
        <v>0</v>
      </c>
      <c r="C27" s="10">
        <f>IFERROR(B27/SUM($B$23:$B$27),0)</f>
        <v/>
      </c>
      <c r="D27" s="11">
        <f>IF(A27="0–30 days","Healthy",IF(A27="31–90 days","Monitor",IF(A27="91–180 days","Promote or discount",IF(A27="181–365 days","Liquidate","Urgent review"))))</f>
        <v/>
      </c>
    </row>
    <row r="31">
      <c r="A31" s="12" t="inlineStr">
        <is>
          <t>Montty • Financial clarity for better decisions</t>
        </is>
      </c>
    </row>
  </sheetData>
  <mergeCells count="5">
    <mergeCell ref="A12:H12"/>
    <mergeCell ref="A4:H4"/>
    <mergeCell ref="A21:H21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